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66925"/>
  <mc:AlternateContent xmlns:mc="http://schemas.openxmlformats.org/markup-compatibility/2006">
    <mc:Choice Requires="x15">
      <x15ac:absPath xmlns:x15ac="http://schemas.microsoft.com/office/spreadsheetml/2010/11/ac" url="E:\HPSCANS\SanDiskSecureAccess\SanDiskSecureAccess Settings\SanDiskSecureAccess Vault\Cannabis\MMJ Program\Central Coast\Ventura Co\"/>
    </mc:Choice>
  </mc:AlternateContent>
  <xr:revisionPtr revIDLastSave="0" documentId="13_ncr:1_{1C16487B-6FF2-4374-AC6C-B68DB5447275}" xr6:coauthVersionLast="45" xr6:coauthVersionMax="45" xr10:uidLastSave="{00000000-0000-0000-0000-000000000000}"/>
  <bookViews>
    <workbookView xWindow="-110" yWindow="-110" windowWidth="19420" windowHeight="10420" activeTab="2" xr2:uid="{00000000-000D-0000-FFFF-FFFF00000000}"/>
  </bookViews>
  <sheets>
    <sheet name="Overview" sheetId="5" r:id="rId1"/>
    <sheet name="Energy Conservation Plan" sheetId="3" r:id="rId2"/>
    <sheet name="Verification Documentation"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3" l="1"/>
  <c r="D44" i="3"/>
  <c r="D43" i="3"/>
  <c r="D22" i="3"/>
  <c r="D21" i="3"/>
  <c r="D23" i="3" s="1"/>
  <c r="E26" i="3" s="1"/>
  <c r="D33" i="3"/>
  <c r="D34" i="3"/>
  <c r="D35" i="3"/>
  <c r="D36" i="3"/>
  <c r="C37" i="3"/>
  <c r="B37" i="3"/>
  <c r="D32" i="3"/>
  <c r="D42" i="3"/>
  <c r="D41" i="3"/>
  <c r="B23" i="3"/>
  <c r="C46" i="3" l="1"/>
  <c r="D37" i="3"/>
  <c r="C47" i="3" l="1"/>
  <c r="E51" i="3" s="1"/>
</calcChain>
</file>

<file path=xl/sharedStrings.xml><?xml version="1.0" encoding="utf-8"?>
<sst xmlns="http://schemas.openxmlformats.org/spreadsheetml/2006/main" count="141" uniqueCount="115">
  <si>
    <t>Overview</t>
  </si>
  <si>
    <t>ENERGY CONSERVATION PLAN OVERVIEW 
FOR THE PILOT CANNABIS CULTIVATION PROGRAM</t>
  </si>
  <si>
    <t>ENERGY RESOURCES
FOR CANNABIS CULTIVATORS</t>
  </si>
  <si>
    <t>Topic</t>
  </si>
  <si>
    <t>Resource</t>
  </si>
  <si>
    <t>LEDs</t>
  </si>
  <si>
    <t xml:space="preserve">Cultivating Cannabis with LED Lighting
A PRIMER: What You Need To Know
</t>
  </si>
  <si>
    <t>Resource Innovation Institute</t>
  </si>
  <si>
    <t xml:space="preserve">LED Lighting for Cannabis Cultivation &amp; Controlled Environment Agriculture Best Practices Guide
</t>
  </si>
  <si>
    <t xml:space="preserve">Key Lighting Terms
</t>
  </si>
  <si>
    <t>HVAC</t>
  </si>
  <si>
    <t xml:space="preserve">HVAC for Cannabis Cultivation &amp; Controlled Environment Agriculture 
Best Practices Guide
</t>
  </si>
  <si>
    <t>Solar</t>
  </si>
  <si>
    <t>U.S. Department of Energy</t>
  </si>
  <si>
    <t>Case studies</t>
  </si>
  <si>
    <t xml:space="preserve">Cannabis Energy Case Studies
</t>
  </si>
  <si>
    <t>Benchmarking</t>
  </si>
  <si>
    <t xml:space="preserve">Cannabis PowerScore
</t>
  </si>
  <si>
    <t>Efficient Cultivation</t>
  </si>
  <si>
    <t>Cannabis Business Times</t>
  </si>
  <si>
    <t>Local resources</t>
  </si>
  <si>
    <t xml:space="preserve">Energy Saving Resources for Businesses
</t>
  </si>
  <si>
    <t>Energy code</t>
  </si>
  <si>
    <t xml:space="preserve">Energy Code Coach: free energy code support
</t>
  </si>
  <si>
    <t>Ventura County Cannabis Energy Conservation Plan</t>
  </si>
  <si>
    <t>ENERGY SOURCES 
USED FOR CULTIVATION ACTIVITIES</t>
  </si>
  <si>
    <t>Power Source</t>
  </si>
  <si>
    <t>Used for Cultivation Activities?</t>
  </si>
  <si>
    <t>Associated Cultivation Activities</t>
  </si>
  <si>
    <t>Type of power</t>
  </si>
  <si>
    <t xml:space="preserve">"Yes" if power source will be used. 
"No" if power source will not be used. </t>
  </si>
  <si>
    <t xml:space="preserve">E.g., illumination, heating, cooling, ventilation, dehumidification, CO2 injection, water handling. List all activities that apply for each power source. Activities may use multiple power sources. </t>
  </si>
  <si>
    <t>Electricity</t>
  </si>
  <si>
    <t>Natural Gas</t>
  </si>
  <si>
    <t>Diesel</t>
  </si>
  <si>
    <t>Heating Oil</t>
  </si>
  <si>
    <t>Propane</t>
  </si>
  <si>
    <t>Gasoline</t>
  </si>
  <si>
    <t>Biofuels</t>
  </si>
  <si>
    <t xml:space="preserve">Other: </t>
  </si>
  <si>
    <t>ESTIMATED ENERGY USE 
FOR CONVENTIONAL CULTIVATION FACILITY</t>
  </si>
  <si>
    <t>Cultivation Method</t>
  </si>
  <si>
    <t>Size of Cultivation Area</t>
  </si>
  <si>
    <t>Annual Anticipated Energy Use for a Conventional Facility (kBTU)</t>
  </si>
  <si>
    <t>Indoor or mixed light</t>
  </si>
  <si>
    <t>Indicate sqft for flowering canopy cultivation area only; do not include sqft used for other activity such as processing or distribution.</t>
  </si>
  <si>
    <t>Calculated based on ranges of average energy use of  indoor and mixed light environments measured in kBTU/sqft, based on flowering canopy area. Source: Resource Innovation Institute, CannabisPowerScore.org</t>
  </si>
  <si>
    <t xml:space="preserve">Indoor Cultivation </t>
  </si>
  <si>
    <t>Mixed Light Cultivation</t>
  </si>
  <si>
    <t>TOTAL</t>
  </si>
  <si>
    <t>REQUIRED ENERGY REDUCTION TARGET</t>
  </si>
  <si>
    <t>Required 25% energy use reduction below conventional facility energy use (kBTU)</t>
  </si>
  <si>
    <t>ENERGY CONSERVATION PLAN</t>
  </si>
  <si>
    <t xml:space="preserve">Energy Generation Infrastructure Supplying Energy for Cultivation Activities </t>
  </si>
  <si>
    <t>Onsite Renewable/CHP Infrastructure</t>
  </si>
  <si>
    <t>Capacity (kW)</t>
  </si>
  <si>
    <t>Annual Production (kWh)</t>
  </si>
  <si>
    <t>Annual Production (kBTU)</t>
  </si>
  <si>
    <t>Verification Documentation</t>
  </si>
  <si>
    <t>Type of onsite renewable technology</t>
  </si>
  <si>
    <t>List actual capacity for existing infrastructure, and anticipated capacity for planned infrastructure</t>
  </si>
  <si>
    <t xml:space="preserve">List actual production for existing infrastructure, and anticipated production for planned infrastructure </t>
  </si>
  <si>
    <t xml:space="preserve">Conversion from kWh to kBTU </t>
  </si>
  <si>
    <t xml:space="preserve">See the Vertification tab for details and list the title of the document you will submit. </t>
  </si>
  <si>
    <t>Wind</t>
  </si>
  <si>
    <t>Geothermal</t>
  </si>
  <si>
    <t>Other:</t>
  </si>
  <si>
    <t>GENERATION TOTAL</t>
  </si>
  <si>
    <t>Energy Efficiency Infrastructure</t>
  </si>
  <si>
    <t>Annual Production or Energy Savings (kWh)</t>
  </si>
  <si>
    <t>Energy Savings (kBTU)</t>
  </si>
  <si>
    <t>Energy Savings Validation / Verification Documentation</t>
  </si>
  <si>
    <t>Type of technology</t>
  </si>
  <si>
    <t xml:space="preserve">List yes or no. </t>
  </si>
  <si>
    <t>For CHP list actual or anticipated annual production (kWh). For "Other" list expected energy efficiency savings (kWh).</t>
  </si>
  <si>
    <t>Expected energy savings</t>
  </si>
  <si>
    <t>See the Vertification Documentation tab for details. List yes to confirm required verification will be submitted.</t>
  </si>
  <si>
    <t>LEDs - saves 34%
*For indoor cultivation</t>
  </si>
  <si>
    <t>N/A</t>
  </si>
  <si>
    <t>N/A - Assumes 34% savings based on Resource Innovation Institute study of indoor cannabis facilities in the PowerScore Ranked Dataset</t>
  </si>
  <si>
    <t>LEDs - saves 17.5%
*For mixed light cultivation</t>
  </si>
  <si>
    <t>N/A - Assumes 17.5% savings based on Wageningen University study published in Applied Energy</t>
  </si>
  <si>
    <t>CHP/Co-generation - saves 20%</t>
  </si>
  <si>
    <t>N/A - Assumes 20% savings derived from EPA CHP Partnership</t>
  </si>
  <si>
    <t>CONSERVATION TOTAL</t>
  </si>
  <si>
    <t>GENERATION+CONSERVATION TOTAL</t>
  </si>
  <si>
    <t>COMPLIANCE WITH 25% REDUCTION REQUIREMENT</t>
  </si>
  <si>
    <t>(Reduction target) minus (Generation+Conservation) = kBTUs above or below the reducation target</t>
  </si>
  <si>
    <t xml:space="preserve">Green cell indicates sufficient energy generation and conservation for compliance. Red cell indicates more generation or conservation is needed. </t>
  </si>
  <si>
    <t>UNABLE TO ACHIEVE 25% REDUCTION</t>
  </si>
  <si>
    <t xml:space="preserve">VERIFICATION OF ENERGY GENERATION INFRASTRUCTURE </t>
  </si>
  <si>
    <t xml:space="preserve">Provide vertification documentation for reach type of generation or conservation equipment used for your cultivation activities. </t>
  </si>
  <si>
    <t>Solar, wind, geothermal or other renewable energy technology</t>
  </si>
  <si>
    <t xml:space="preserve">-Existing: Production report from the equipment's energy monitoring system with annual production in kWh and peak capacity in kW. 
-Planned: System specs, system size (kW) and a report showing projected annual production (kWh). </t>
  </si>
  <si>
    <t xml:space="preserve">VERIFICATION OF ENERGY CONSERVATION INFRASTRUCTURE </t>
  </si>
  <si>
    <t>Type of energy efficiency technology</t>
  </si>
  <si>
    <t>CHP/Co-generation
Saves 20% (Derived from EPA)</t>
  </si>
  <si>
    <t xml:space="preserve">-Existing: System specs including system size and an annual production report in units appropriate to the type of co-generation system used onsite for cultivation activities.
-Planned: System specs including system size and expected annual production based on professional analysis. </t>
  </si>
  <si>
    <t>For non-LED and non-CHP energy efficiency technologies, provide an analysis from a professional engineer or energy analyst demonstrating annual savings over traditional, comparable energy technologies, or the absence of energy-saving technologies.</t>
  </si>
  <si>
    <t>VERIFICATION OF GREEN POWER ENROLLMENT</t>
  </si>
  <si>
    <t>Source</t>
  </si>
  <si>
    <t>Tri-County Regional Energy Network (3C-REN)</t>
  </si>
  <si>
    <t xml:space="preserve">CA Public Utilities Commission </t>
  </si>
  <si>
    <t xml:space="preserve">Ventura County Regional Energy Alliance </t>
  </si>
  <si>
    <t>Confirm this compliance pathway by entering "Yes" and providing verification documentation from Clean Power Alliance or Southern California Edison.</t>
  </si>
  <si>
    <t>100% Green Energy</t>
  </si>
  <si>
    <t>Proof of enrollment with the cultivation facility address from Clean Power Alliance or Southern California Edison.</t>
  </si>
  <si>
    <t xml:space="preserve">HVAC Key Terms
</t>
  </si>
  <si>
    <t xml:space="preserve">WEBINAR: Best Practices on Energy Efficient Cultivation: Understanding Key Terms, Maximizing Utility Incentives and Optimizing Profit
</t>
  </si>
  <si>
    <t xml:space="preserve">Guide to the Federal Investment Tax Credit
for Commercial Solar Photovoltaics
</t>
  </si>
  <si>
    <t xml:space="preserve">California Solar Initiative (CSI)
</t>
  </si>
  <si>
    <t xml:space="preserve">ENERGY INTENSITY OF THE CANNABIS INDUSTRY:
Cannabis is an energy-intensive industry, with indoor cultivation consuming about 10 times the amount of energy as a typical office building. While less energy-intensive than indoor cultivation, mixed light operations consume considerable energy as well. 
VENTURA COUNTY CLIMATE GOALS:
In line with the the Ventura County General Plan (VC2040), which specifies a community-wide greenhouse gas (GHG) emissions reduction target of 41 percent below 2015 levels by 2030, this Energy Conservation Plan (ECP) encourages energy efficiency and the use of clean energy for new cannabis cultivation facilities in the county. 
ENERGY CONSERVATION PLAN REQUIREMENTS:
The ECP must demonstrate at least a 25 percent reduction of anticipated conventional energy use with existing or proposed energy conservation and/or energy generation infrastructure. The use of energy efficient technologies and onsite renewable energy may be calculated for the 25 percent reduction. Annual verification of energy use will be required. Applicants unable to achieve the 25 percent reduction can enroll in a 100% green power program via Clean Power Alliance or Southern California Edison. 
INSTRUCTIONS:
Review this "Overview" tab in full, then complete the "Energy Conservation Plan" tab by filling in the white cells. Submit this completed  worksheet along with any required verification documentation with your license application.
GET EDUCATED ON ENERGY:
Resources are provided below to offer information on how to establish an energy-efficient and cost-effective facility.  
</t>
  </si>
  <si>
    <t xml:space="preserve">An applicant for a cannabis business license for an indoor or mixed light cultivation facility shall prepare and submit to the County Executive Office an Energy Conservation Plan. Complete the white fields to determine required energy reductions and proposed energy generation or conservation measures to meet the required reduction target. Applicants that are unable to meet required reductions must submit proof of enrollment in a 100% Green Energy Plan.  </t>
  </si>
  <si>
    <t>Energy Conservation Infrastructure Reducing Energy for Cultivation Activities</t>
  </si>
  <si>
    <t>Compliance will be met via enrollment in a 100% green power plan if unable to achieve the 25%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</si>
</sst>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b/>
      <sz val="11"/>
      <color theme="1"/>
      <name val="Calibri"/>
      <family val="2"/>
      <scheme val="minor"/>
    </font>
    <font>
      <b/>
      <sz val="8"/>
      <color rgb="FF000000"/>
      <name val="Calibri"/>
      <family val="2"/>
    </font>
    <font>
      <sz val="11"/>
      <color rgb="FF70AD47"/>
      <name val="Calibri"/>
      <family val="2"/>
      <scheme val="minor"/>
    </font>
    <font>
      <i/>
      <sz val="10"/>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1"/>
      <color rgb="FF000000"/>
      <name val="Calibri"/>
      <family val="2"/>
      <scheme val="minor"/>
    </font>
    <font>
      <sz val="11"/>
      <color rgb="FF548235"/>
      <name val="Calibri"/>
      <family val="2"/>
      <scheme val="minor"/>
    </font>
    <font>
      <u/>
      <sz val="9"/>
      <color theme="10"/>
      <name val="Calibri"/>
      <family val="2"/>
      <scheme val="minor"/>
    </font>
    <font>
      <sz val="9"/>
      <color rgb="FF000000"/>
      <name val="Calibri"/>
      <family val="2"/>
      <scheme val="minor"/>
    </font>
    <font>
      <sz val="11"/>
      <color rgb="FF000000"/>
      <name val="Calibri"/>
      <family val="2"/>
    </font>
  </fonts>
  <fills count="8">
    <fill>
      <patternFill patternType="none"/>
    </fill>
    <fill>
      <patternFill patternType="gray125"/>
    </fill>
    <fill>
      <patternFill patternType="solid">
        <fgColor rgb="FFFFF2CC"/>
        <bgColor indexed="64"/>
      </patternFill>
    </fill>
    <fill>
      <patternFill patternType="solid">
        <fgColor rgb="FFFFD966"/>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E699"/>
        <bgColor indexed="64"/>
      </patternFill>
    </fill>
  </fills>
  <borders count="23">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right/>
      <top style="thin">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diagonal/>
    </border>
    <border>
      <left/>
      <right style="thin">
        <color rgb="FF000000"/>
      </right>
      <top style="double">
        <color rgb="FF000000"/>
      </top>
      <bottom/>
      <diagonal/>
    </border>
    <border>
      <left/>
      <right/>
      <top style="double">
        <color rgb="FF000000"/>
      </top>
      <bottom/>
      <diagonal/>
    </border>
    <border>
      <left style="thin">
        <color rgb="FF000000"/>
      </left>
      <right style="thin">
        <color rgb="FF000000"/>
      </right>
      <top/>
      <bottom style="double">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175">
    <xf numFmtId="0" fontId="0" fillId="0" borderId="0" xfId="0"/>
    <xf numFmtId="0" fontId="2" fillId="2" borderId="7" xfId="0" applyFont="1" applyFill="1" applyBorder="1" applyAlignment="1">
      <alignment wrapText="1"/>
    </xf>
    <xf numFmtId="0" fontId="3" fillId="2" borderId="7" xfId="0" applyFont="1" applyFill="1" applyBorder="1" applyAlignment="1">
      <alignment wrapText="1"/>
    </xf>
    <xf numFmtId="0" fontId="8" fillId="4" borderId="7" xfId="0" applyFont="1" applyFill="1" applyBorder="1"/>
    <xf numFmtId="0" fontId="3" fillId="2" borderId="9" xfId="0" applyFont="1" applyFill="1" applyBorder="1" applyAlignment="1">
      <alignment wrapText="1"/>
    </xf>
    <xf numFmtId="0" fontId="0" fillId="2" borderId="7" xfId="0" applyFill="1" applyBorder="1" applyAlignment="1">
      <alignment wrapText="1"/>
    </xf>
    <xf numFmtId="0" fontId="8" fillId="4" borderId="9" xfId="0" applyFont="1" applyFill="1" applyBorder="1" applyAlignment="1">
      <alignment wrapText="1"/>
    </xf>
    <xf numFmtId="0" fontId="1" fillId="4" borderId="8" xfId="1" applyFill="1" applyBorder="1" applyAlignment="1">
      <alignment wrapText="1"/>
    </xf>
    <xf numFmtId="0" fontId="0" fillId="2" borderId="7" xfId="0" applyFill="1" applyBorder="1"/>
    <xf numFmtId="0" fontId="2" fillId="7" borderId="7" xfId="0" applyFont="1" applyFill="1" applyBorder="1" applyAlignment="1">
      <alignment horizontal="center" wrapText="1"/>
    </xf>
    <xf numFmtId="0" fontId="0" fillId="2" borderId="9" xfId="0" applyFill="1" applyBorder="1"/>
    <xf numFmtId="0" fontId="0" fillId="2" borderId="8" xfId="0" applyFill="1" applyBorder="1"/>
    <xf numFmtId="0" fontId="0" fillId="2" borderId="7" xfId="0" applyFill="1" applyBorder="1" applyAlignment="1">
      <alignment horizontal="left"/>
    </xf>
    <xf numFmtId="0" fontId="2" fillId="7" borderId="8" xfId="0" applyFont="1" applyFill="1" applyBorder="1" applyAlignment="1">
      <alignment horizontal="center" wrapText="1"/>
    </xf>
    <xf numFmtId="0" fontId="1" fillId="2" borderId="1" xfId="1" applyFill="1" applyBorder="1" applyAlignment="1">
      <alignment vertical="center" wrapText="1"/>
    </xf>
    <xf numFmtId="0" fontId="1" fillId="2" borderId="4" xfId="1" applyFill="1" applyBorder="1" applyAlignment="1">
      <alignment vertical="center" wrapText="1"/>
    </xf>
    <xf numFmtId="0" fontId="1" fillId="2" borderId="21" xfId="1" applyFill="1" applyBorder="1" applyAlignment="1">
      <alignment vertical="center" wrapText="1"/>
    </xf>
    <xf numFmtId="0" fontId="1" fillId="2" borderId="20" xfId="1" applyFill="1" applyBorder="1" applyAlignment="1">
      <alignment horizontal="left" vertical="center" wrapText="1"/>
    </xf>
    <xf numFmtId="0" fontId="1" fillId="2" borderId="8" xfId="1" applyFill="1" applyBorder="1" applyAlignment="1">
      <alignment vertical="center" wrapText="1"/>
    </xf>
    <xf numFmtId="0" fontId="6" fillId="0" borderId="0" xfId="0" applyFont="1" applyFill="1" applyBorder="1" applyAlignment="1"/>
    <xf numFmtId="0" fontId="2" fillId="2" borderId="4" xfId="0" applyFont="1" applyFill="1" applyBorder="1" applyAlignment="1">
      <alignment wrapText="1"/>
    </xf>
    <xf numFmtId="4" fontId="0" fillId="4" borderId="9" xfId="0" quotePrefix="1" applyNumberFormat="1" applyFill="1" applyBorder="1" applyAlignment="1">
      <alignment wrapText="1"/>
    </xf>
    <xf numFmtId="0" fontId="9" fillId="4" borderId="8" xfId="1" quotePrefix="1" applyFont="1" applyFill="1" applyBorder="1" applyAlignment="1">
      <alignment wrapText="1"/>
    </xf>
    <xf numFmtId="0" fontId="9" fillId="4" borderId="7" xfId="0" applyFont="1" applyFill="1" applyBorder="1" applyAlignment="1">
      <alignment wrapText="1"/>
    </xf>
    <xf numFmtId="0" fontId="2" fillId="2" borderId="1" xfId="0" applyFont="1" applyFill="1" applyBorder="1" applyAlignment="1" applyProtection="1">
      <alignment wrapText="1"/>
    </xf>
    <xf numFmtId="0" fontId="3" fillId="2" borderId="4" xfId="0" applyFont="1" applyFill="1" applyBorder="1" applyAlignment="1" applyProtection="1">
      <alignment wrapText="1"/>
    </xf>
    <xf numFmtId="0" fontId="0" fillId="0" borderId="0" xfId="0" applyProtection="1">
      <protection locked="0"/>
    </xf>
    <xf numFmtId="0" fontId="8" fillId="0" borderId="8" xfId="0" applyFont="1" applyFill="1" applyBorder="1" applyProtection="1">
      <protection locked="0"/>
    </xf>
    <xf numFmtId="0" fontId="2" fillId="0" borderId="0" xfId="0" applyFont="1" applyFill="1" applyBorder="1" applyAlignment="1" applyProtection="1">
      <alignment wrapText="1"/>
      <protection locked="0"/>
    </xf>
    <xf numFmtId="0" fontId="3" fillId="0" borderId="0" xfId="0" applyFont="1" applyFill="1" applyBorder="1" applyAlignment="1" applyProtection="1">
      <alignment wrapText="1"/>
      <protection locked="0"/>
    </xf>
    <xf numFmtId="0" fontId="2" fillId="0" borderId="0" xfId="0" applyFont="1" applyFill="1" applyBorder="1" applyAlignment="1" applyProtection="1">
      <alignment horizontal="left" wrapText="1"/>
      <protection locked="0"/>
    </xf>
    <xf numFmtId="4" fontId="4" fillId="0" borderId="0" xfId="0" applyNumberFormat="1" applyFont="1" applyFill="1" applyBorder="1" applyProtection="1">
      <protection locked="0"/>
    </xf>
    <xf numFmtId="0" fontId="0" fillId="0" borderId="0" xfId="0" applyFill="1" applyBorder="1" applyProtection="1">
      <protection locked="0"/>
    </xf>
    <xf numFmtId="0" fontId="0" fillId="0" borderId="0" xfId="0" applyAlignment="1" applyProtection="1">
      <alignment wrapText="1"/>
      <protection locked="0"/>
    </xf>
    <xf numFmtId="0" fontId="0" fillId="0" borderId="9" xfId="0" applyFill="1" applyBorder="1" applyProtection="1">
      <protection locked="0"/>
    </xf>
    <xf numFmtId="4" fontId="0" fillId="0" borderId="9" xfId="0" applyNumberFormat="1" applyFill="1" applyBorder="1" applyProtection="1">
      <protection locked="0"/>
    </xf>
    <xf numFmtId="0" fontId="0" fillId="0" borderId="7" xfId="0" applyFill="1" applyBorder="1" applyProtection="1">
      <protection locked="0"/>
    </xf>
    <xf numFmtId="4" fontId="0" fillId="0" borderId="7" xfId="0" applyNumberFormat="1" applyFill="1" applyBorder="1" applyProtection="1">
      <protection locked="0"/>
    </xf>
    <xf numFmtId="0" fontId="0" fillId="0" borderId="8" xfId="0" applyFill="1" applyBorder="1" applyProtection="1">
      <protection locked="0"/>
    </xf>
    <xf numFmtId="4" fontId="0" fillId="0" borderId="8" xfId="0" applyNumberFormat="1" applyFill="1" applyBorder="1" applyProtection="1">
      <protection locked="0"/>
    </xf>
    <xf numFmtId="0" fontId="8" fillId="0" borderId="10" xfId="0" applyFont="1" applyFill="1" applyBorder="1" applyProtection="1">
      <protection locked="0"/>
    </xf>
    <xf numFmtId="0" fontId="0" fillId="0" borderId="10" xfId="0" applyFill="1" applyBorder="1" applyProtection="1">
      <protection locked="0"/>
    </xf>
    <xf numFmtId="4" fontId="0" fillId="0" borderId="10" xfId="0" applyNumberFormat="1" applyFill="1" applyBorder="1" applyProtection="1">
      <protection locked="0"/>
    </xf>
    <xf numFmtId="0" fontId="0" fillId="0" borderId="3" xfId="0" applyFill="1" applyBorder="1" applyProtection="1">
      <protection locked="0"/>
    </xf>
    <xf numFmtId="0" fontId="0" fillId="0" borderId="6" xfId="0" applyFill="1" applyBorder="1" applyProtection="1">
      <protection locked="0"/>
    </xf>
    <xf numFmtId="4" fontId="9" fillId="0" borderId="7" xfId="1" applyNumberFormat="1" applyFont="1" applyFill="1" applyBorder="1" applyAlignment="1" applyProtection="1">
      <alignment wrapText="1"/>
      <protection locked="0"/>
    </xf>
    <xf numFmtId="0" fontId="8" fillId="0" borderId="18" xfId="0" applyFont="1" applyFill="1" applyBorder="1" applyProtection="1">
      <protection locked="0"/>
    </xf>
    <xf numFmtId="4" fontId="0" fillId="0" borderId="8" xfId="0" applyNumberFormat="1" applyFont="1" applyFill="1" applyBorder="1" applyProtection="1">
      <protection locked="0"/>
    </xf>
    <xf numFmtId="0" fontId="9" fillId="0" borderId="8" xfId="0" applyFont="1" applyFill="1" applyBorder="1" applyProtection="1">
      <protection locked="0"/>
    </xf>
    <xf numFmtId="4" fontId="0" fillId="0" borderId="10" xfId="0" applyNumberFormat="1" applyFont="1" applyFill="1" applyBorder="1" applyProtection="1">
      <protection locked="0"/>
    </xf>
    <xf numFmtId="0" fontId="9" fillId="0" borderId="10" xfId="0" applyFont="1" applyFill="1" applyBorder="1" applyProtection="1">
      <protection locked="0"/>
    </xf>
    <xf numFmtId="4" fontId="9" fillId="0" borderId="7" xfId="0" applyNumberFormat="1" applyFont="1" applyFill="1" applyBorder="1" applyAlignment="1" applyProtection="1">
      <alignment horizontal="center"/>
      <protection locked="0"/>
    </xf>
    <xf numFmtId="0" fontId="7" fillId="4" borderId="7" xfId="0" applyFont="1" applyFill="1" applyBorder="1" applyAlignment="1" applyProtection="1">
      <alignment horizontal="left" wrapText="1"/>
    </xf>
    <xf numFmtId="0" fontId="7" fillId="4" borderId="8" xfId="0" applyFont="1" applyFill="1" applyBorder="1" applyAlignment="1" applyProtection="1">
      <alignment horizontal="left" wrapText="1"/>
    </xf>
    <xf numFmtId="0" fontId="2" fillId="2" borderId="9" xfId="0" applyFont="1" applyFill="1" applyBorder="1" applyAlignment="1" applyProtection="1">
      <alignment wrapText="1"/>
    </xf>
    <xf numFmtId="0" fontId="8" fillId="4" borderId="7" xfId="0" applyFont="1" applyFill="1" applyBorder="1" applyProtection="1"/>
    <xf numFmtId="0" fontId="8" fillId="4" borderId="10" xfId="0" applyFont="1" applyFill="1" applyBorder="1" applyProtection="1"/>
    <xf numFmtId="0" fontId="2" fillId="4" borderId="18" xfId="0" applyFont="1" applyFill="1" applyBorder="1" applyProtection="1"/>
    <xf numFmtId="4" fontId="10" fillId="4" borderId="8" xfId="0" applyNumberFormat="1" applyFont="1" applyFill="1" applyBorder="1" applyProtection="1"/>
    <xf numFmtId="0" fontId="2" fillId="2" borderId="7" xfId="0" applyFont="1" applyFill="1" applyBorder="1" applyAlignment="1" applyProtection="1">
      <alignment wrapText="1"/>
    </xf>
    <xf numFmtId="0" fontId="3" fillId="2" borderId="7" xfId="0" applyFont="1" applyFill="1" applyBorder="1" applyAlignment="1" applyProtection="1">
      <alignment wrapText="1"/>
    </xf>
    <xf numFmtId="0" fontId="3" fillId="2" borderId="9" xfId="0" applyFont="1" applyFill="1" applyBorder="1" applyAlignment="1" applyProtection="1">
      <alignment wrapText="1"/>
    </xf>
    <xf numFmtId="0" fontId="8" fillId="4" borderId="9" xfId="0" applyFont="1" applyFill="1" applyBorder="1" applyProtection="1"/>
    <xf numFmtId="0" fontId="8" fillId="4" borderId="8" xfId="0" applyFont="1" applyFill="1" applyBorder="1" applyProtection="1"/>
    <xf numFmtId="4" fontId="0" fillId="4" borderId="9" xfId="0" applyNumberFormat="1" applyFill="1" applyBorder="1" applyProtection="1"/>
    <xf numFmtId="4" fontId="0" fillId="4" borderId="18" xfId="0" applyNumberFormat="1" applyFill="1" applyBorder="1" applyProtection="1"/>
    <xf numFmtId="4" fontId="0" fillId="4" borderId="10" xfId="0" applyNumberFormat="1" applyFill="1" applyBorder="1" applyProtection="1"/>
    <xf numFmtId="4" fontId="10" fillId="4" borderId="9" xfId="0" applyNumberFormat="1" applyFont="1" applyFill="1" applyBorder="1" applyProtection="1"/>
    <xf numFmtId="0" fontId="8" fillId="4" borderId="7" xfId="0" applyFont="1" applyFill="1" applyBorder="1" applyAlignment="1" applyProtection="1">
      <alignment wrapText="1"/>
    </xf>
    <xf numFmtId="0" fontId="8" fillId="4" borderId="0" xfId="0" applyFont="1" applyFill="1" applyAlignment="1" applyProtection="1">
      <alignment wrapText="1"/>
    </xf>
    <xf numFmtId="4" fontId="12" fillId="4" borderId="7" xfId="1" applyNumberFormat="1" applyFont="1" applyFill="1" applyBorder="1" applyAlignment="1" applyProtection="1">
      <alignment wrapText="1"/>
    </xf>
    <xf numFmtId="4" fontId="12" fillId="4" borderId="9" xfId="1" applyNumberFormat="1" applyFont="1" applyFill="1" applyBorder="1" applyAlignment="1" applyProtection="1">
      <alignment wrapText="1"/>
    </xf>
    <xf numFmtId="4" fontId="0" fillId="4" borderId="2" xfId="0" applyNumberFormat="1" applyFill="1" applyBorder="1" applyProtection="1"/>
    <xf numFmtId="4" fontId="0" fillId="4" borderId="7" xfId="0" applyNumberFormat="1" applyFill="1" applyBorder="1" applyProtection="1"/>
    <xf numFmtId="4" fontId="11" fillId="4" borderId="7" xfId="1" applyNumberFormat="1" applyFont="1" applyFill="1" applyBorder="1" applyAlignment="1" applyProtection="1">
      <alignment wrapText="1"/>
    </xf>
    <xf numFmtId="4" fontId="11" fillId="4" borderId="9" xfId="1" applyNumberFormat="1" applyFont="1" applyFill="1" applyBorder="1" applyAlignment="1" applyProtection="1">
      <alignment wrapText="1"/>
    </xf>
    <xf numFmtId="4" fontId="10" fillId="4" borderId="17" xfId="0" applyNumberFormat="1" applyFont="1" applyFill="1" applyBorder="1" applyProtection="1"/>
    <xf numFmtId="4" fontId="9" fillId="0" borderId="7" xfId="0" applyNumberFormat="1" applyFont="1" applyFill="1" applyBorder="1" applyProtection="1"/>
    <xf numFmtId="0" fontId="2" fillId="4" borderId="9" xfId="0" applyFont="1" applyFill="1" applyBorder="1" applyProtection="1"/>
    <xf numFmtId="0" fontId="0" fillId="4" borderId="9" xfId="0" applyFill="1" applyBorder="1" applyProtection="1"/>
    <xf numFmtId="0" fontId="3" fillId="2" borderId="8" xfId="0" applyFont="1" applyFill="1" applyBorder="1" applyAlignment="1" applyProtection="1">
      <alignment wrapText="1"/>
    </xf>
    <xf numFmtId="0" fontId="3" fillId="2" borderId="0" xfId="0" applyFont="1" applyFill="1" applyAlignment="1" applyProtection="1">
      <alignment wrapText="1"/>
    </xf>
    <xf numFmtId="4" fontId="0" fillId="4" borderId="8" xfId="0" applyNumberFormat="1" applyFill="1" applyBorder="1" applyProtection="1"/>
    <xf numFmtId="0" fontId="0" fillId="2" borderId="18" xfId="0" applyFont="1" applyFill="1" applyBorder="1" applyAlignment="1">
      <alignment horizontal="left" wrapText="1"/>
    </xf>
    <xf numFmtId="0" fontId="0" fillId="4" borderId="7" xfId="0" applyFill="1" applyBorder="1" applyAlignment="1">
      <alignment wrapText="1"/>
    </xf>
    <xf numFmtId="0" fontId="2" fillId="2" borderId="4" xfId="0" applyFont="1" applyFill="1" applyBorder="1" applyProtection="1"/>
    <xf numFmtId="0" fontId="0" fillId="4" borderId="21" xfId="0" applyFill="1" applyBorder="1" applyAlignment="1">
      <alignment horizontal="center"/>
    </xf>
    <xf numFmtId="0" fontId="0" fillId="4" borderId="11" xfId="0" applyFill="1" applyBorder="1" applyAlignment="1">
      <alignment horizontal="center"/>
    </xf>
    <xf numFmtId="0" fontId="0" fillId="4" borderId="22" xfId="0" applyFill="1" applyBorder="1" applyAlignment="1">
      <alignment horizontal="center"/>
    </xf>
    <xf numFmtId="0" fontId="0" fillId="4" borderId="1" xfId="0" applyFill="1" applyBorder="1" applyAlignment="1">
      <alignment horizontal="center"/>
    </xf>
    <xf numFmtId="0" fontId="0" fillId="4" borderId="3" xfId="0" applyFill="1" applyBorder="1" applyAlignment="1">
      <alignment horizontal="center"/>
    </xf>
    <xf numFmtId="0" fontId="0" fillId="4" borderId="2" xfId="0"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6" xfId="0" applyFont="1" applyFill="1" applyBorder="1" applyAlignment="1">
      <alignment horizontal="center"/>
    </xf>
    <xf numFmtId="0" fontId="2" fillId="3" borderId="9" xfId="0" applyFont="1" applyFill="1" applyBorder="1" applyAlignment="1">
      <alignment horizontal="center" wrapText="1"/>
    </xf>
    <xf numFmtId="0" fontId="13" fillId="2" borderId="7" xfId="0" applyFont="1" applyFill="1" applyBorder="1" applyAlignment="1">
      <alignment horizontal="left" wrapText="1"/>
    </xf>
    <xf numFmtId="0" fontId="2" fillId="3" borderId="7" xfId="0" applyFont="1" applyFill="1" applyBorder="1" applyAlignment="1">
      <alignment horizontal="center" wrapText="1"/>
    </xf>
    <xf numFmtId="0" fontId="13" fillId="4" borderId="4" xfId="0" applyFont="1" applyFill="1" applyBorder="1" applyAlignment="1">
      <alignment horizontal="center" wrapText="1"/>
    </xf>
    <xf numFmtId="0" fontId="13" fillId="4" borderId="5" xfId="0" applyFont="1" applyFill="1" applyBorder="1" applyAlignment="1">
      <alignment horizontal="center" wrapText="1"/>
    </xf>
    <xf numFmtId="0" fontId="13" fillId="4" borderId="6" xfId="0" applyFont="1" applyFill="1" applyBorder="1" applyAlignment="1">
      <alignment horizontal="center" wrapText="1"/>
    </xf>
    <xf numFmtId="0" fontId="3" fillId="2" borderId="4" xfId="0" applyFont="1" applyFill="1" applyBorder="1" applyAlignment="1" applyProtection="1">
      <alignment horizontal="left" wrapText="1"/>
    </xf>
    <xf numFmtId="0" fontId="3" fillId="2" borderId="5" xfId="0" applyFont="1" applyFill="1" applyBorder="1" applyAlignment="1" applyProtection="1">
      <alignment horizontal="left" wrapText="1"/>
    </xf>
    <xf numFmtId="0" fontId="3" fillId="2" borderId="6" xfId="0" applyFont="1" applyFill="1" applyBorder="1" applyAlignment="1" applyProtection="1">
      <alignment horizontal="left" wrapText="1"/>
    </xf>
    <xf numFmtId="0" fontId="2" fillId="4" borderId="20" xfId="0" applyFont="1" applyFill="1" applyBorder="1" applyAlignment="1" applyProtection="1">
      <alignment horizontal="center"/>
    </xf>
    <xf numFmtId="0" fontId="2" fillId="4" borderId="0" xfId="0" applyFont="1" applyFill="1" applyBorder="1" applyAlignment="1" applyProtection="1">
      <alignment horizontal="center"/>
    </xf>
    <xf numFmtId="0" fontId="2" fillId="4" borderId="19" xfId="0" applyFont="1" applyFill="1" applyBorder="1" applyAlignment="1" applyProtection="1">
      <alignment horizontal="center"/>
    </xf>
    <xf numFmtId="0" fontId="2" fillId="4" borderId="1" xfId="0" applyFont="1" applyFill="1" applyBorder="1" applyAlignment="1" applyProtection="1">
      <alignment horizontal="center"/>
    </xf>
    <xf numFmtId="0" fontId="2" fillId="4" borderId="3" xfId="0" applyFont="1" applyFill="1" applyBorder="1" applyAlignment="1" applyProtection="1">
      <alignment horizontal="center"/>
    </xf>
    <xf numFmtId="0" fontId="2" fillId="4" borderId="2" xfId="0" applyFont="1" applyFill="1" applyBorder="1" applyAlignment="1" applyProtection="1">
      <alignment horizontal="center"/>
    </xf>
    <xf numFmtId="0" fontId="0" fillId="4" borderId="11" xfId="0" applyFill="1" applyBorder="1" applyAlignment="1" applyProtection="1">
      <alignment horizontal="center"/>
    </xf>
    <xf numFmtId="0" fontId="0" fillId="4" borderId="3" xfId="0" applyFill="1" applyBorder="1" applyAlignment="1" applyProtection="1">
      <alignment horizontal="center"/>
    </xf>
    <xf numFmtId="0" fontId="2" fillId="3" borderId="7" xfId="0" applyFont="1" applyFill="1" applyBorder="1" applyAlignment="1" applyProtection="1">
      <alignment horizontal="center" wrapText="1"/>
    </xf>
    <xf numFmtId="0" fontId="2" fillId="2" borderId="7" xfId="0" applyFont="1" applyFill="1" applyBorder="1" applyAlignment="1" applyProtection="1">
      <alignment horizontal="left" wrapText="1"/>
    </xf>
    <xf numFmtId="0" fontId="2" fillId="4" borderId="7" xfId="0" applyFont="1" applyFill="1" applyBorder="1" applyAlignment="1" applyProtection="1">
      <alignment horizontal="left"/>
    </xf>
    <xf numFmtId="0" fontId="2" fillId="4" borderId="4" xfId="0" applyFont="1" applyFill="1" applyBorder="1" applyAlignment="1" applyProtection="1">
      <alignment horizontal="center"/>
    </xf>
    <xf numFmtId="0" fontId="2" fillId="4" borderId="5" xfId="0" applyFont="1" applyFill="1" applyBorder="1" applyAlignment="1" applyProtection="1">
      <alignment horizontal="center"/>
    </xf>
    <xf numFmtId="0" fontId="2" fillId="4" borderId="6" xfId="0" applyFont="1" applyFill="1" applyBorder="1" applyAlignment="1" applyProtection="1">
      <alignment horizontal="center"/>
    </xf>
    <xf numFmtId="4" fontId="0" fillId="0" borderId="12" xfId="0" applyNumberFormat="1" applyFill="1" applyBorder="1" applyAlignment="1" applyProtection="1">
      <alignment horizontal="right"/>
      <protection locked="0"/>
    </xf>
    <xf numFmtId="4" fontId="0" fillId="0" borderId="13" xfId="0" applyNumberFormat="1" applyFill="1" applyBorder="1" applyAlignment="1" applyProtection="1">
      <alignment horizontal="right"/>
      <protection locked="0"/>
    </xf>
    <xf numFmtId="4" fontId="0" fillId="4" borderId="14" xfId="0" applyNumberFormat="1" applyFill="1" applyBorder="1" applyAlignment="1" applyProtection="1">
      <alignment horizontal="right"/>
    </xf>
    <xf numFmtId="4" fontId="0" fillId="4" borderId="16" xfId="0" applyNumberFormat="1" applyFill="1" applyBorder="1" applyAlignment="1" applyProtection="1">
      <alignment horizontal="right"/>
    </xf>
    <xf numFmtId="0" fontId="0" fillId="4" borderId="10" xfId="0" applyFill="1" applyBorder="1" applyAlignment="1" applyProtection="1">
      <alignment horizontal="right"/>
    </xf>
    <xf numFmtId="4" fontId="0" fillId="4" borderId="18" xfId="0" applyNumberFormat="1" applyFill="1" applyBorder="1" applyAlignment="1" applyProtection="1">
      <alignment horizontal="right"/>
    </xf>
    <xf numFmtId="0" fontId="2" fillId="2" borderId="9" xfId="0" applyFont="1" applyFill="1" applyBorder="1" applyAlignment="1" applyProtection="1">
      <alignment horizontal="left" wrapText="1"/>
    </xf>
    <xf numFmtId="0" fontId="0" fillId="4" borderId="16" xfId="0" applyFill="1" applyBorder="1" applyAlignment="1" applyProtection="1">
      <alignment horizontal="center"/>
    </xf>
    <xf numFmtId="0" fontId="0" fillId="4" borderId="15" xfId="0" applyFill="1" applyBorder="1" applyAlignment="1" applyProtection="1">
      <alignment horizontal="center"/>
    </xf>
    <xf numFmtId="0" fontId="0" fillId="4" borderId="0" xfId="0" applyFill="1" applyBorder="1" applyAlignment="1" applyProtection="1">
      <alignment horizontal="center"/>
    </xf>
    <xf numFmtId="0" fontId="0" fillId="4" borderId="19" xfId="0" applyFill="1" applyBorder="1" applyAlignment="1" applyProtection="1">
      <alignment horizontal="center"/>
    </xf>
    <xf numFmtId="0" fontId="2" fillId="4" borderId="14" xfId="0" applyFont="1" applyFill="1" applyBorder="1" applyAlignment="1" applyProtection="1">
      <alignment horizontal="left"/>
    </xf>
    <xf numFmtId="0" fontId="2" fillId="4" borderId="15" xfId="0" applyFont="1" applyFill="1" applyBorder="1" applyAlignment="1" applyProtection="1">
      <alignment horizontal="left"/>
    </xf>
    <xf numFmtId="0" fontId="0" fillId="0" borderId="8" xfId="0" applyFill="1" applyBorder="1" applyAlignment="1" applyProtection="1">
      <alignment horizontal="left"/>
      <protection locked="0"/>
    </xf>
    <xf numFmtId="0" fontId="2" fillId="3" borderId="9" xfId="0" applyFont="1" applyFill="1" applyBorder="1" applyAlignment="1" applyProtection="1">
      <alignment horizontal="center" wrapText="1"/>
    </xf>
    <xf numFmtId="0" fontId="2" fillId="2" borderId="1" xfId="0" applyFont="1" applyFill="1" applyBorder="1" applyAlignment="1" applyProtection="1">
      <alignment horizontal="left" wrapText="1"/>
    </xf>
    <xf numFmtId="0" fontId="2" fillId="2" borderId="3" xfId="0" applyFont="1" applyFill="1" applyBorder="1" applyAlignment="1" applyProtection="1">
      <alignment horizontal="left" wrapText="1"/>
    </xf>
    <xf numFmtId="4" fontId="0" fillId="0" borderId="4" xfId="0" applyNumberFormat="1" applyFill="1" applyBorder="1" applyAlignment="1" applyProtection="1">
      <alignment horizontal="right"/>
      <protection locked="0"/>
    </xf>
    <xf numFmtId="4" fontId="0" fillId="0" borderId="5" xfId="0" applyNumberFormat="1" applyFill="1" applyBorder="1" applyAlignment="1" applyProtection="1">
      <alignment horizontal="right"/>
      <protection locked="0"/>
    </xf>
    <xf numFmtId="0" fontId="2" fillId="4" borderId="4" xfId="0" applyFont="1" applyFill="1" applyBorder="1" applyAlignment="1" applyProtection="1">
      <alignment horizontal="center" wrapText="1"/>
    </xf>
    <xf numFmtId="0" fontId="2" fillId="4" borderId="5" xfId="0" applyFont="1" applyFill="1" applyBorder="1" applyAlignment="1" applyProtection="1">
      <alignment horizontal="center" wrapText="1"/>
    </xf>
    <xf numFmtId="0" fontId="2" fillId="4" borderId="6" xfId="0" applyFont="1" applyFill="1" applyBorder="1" applyAlignment="1" applyProtection="1">
      <alignment horizontal="center" wrapText="1"/>
    </xf>
    <xf numFmtId="0" fontId="2" fillId="7" borderId="4" xfId="0" applyFont="1" applyFill="1" applyBorder="1" applyAlignment="1" applyProtection="1">
      <alignment horizontal="left" wrapText="1"/>
    </xf>
    <xf numFmtId="0" fontId="2" fillId="7" borderId="5" xfId="0" applyFont="1" applyFill="1" applyBorder="1" applyAlignment="1" applyProtection="1">
      <alignment horizontal="left" wrapText="1"/>
    </xf>
    <xf numFmtId="0" fontId="2" fillId="7" borderId="22" xfId="0" applyFont="1" applyFill="1" applyBorder="1" applyAlignment="1" applyProtection="1">
      <alignment horizontal="left" wrapText="1"/>
    </xf>
    <xf numFmtId="0" fontId="2" fillId="7" borderId="4" xfId="0" applyFont="1" applyFill="1" applyBorder="1" applyAlignment="1" applyProtection="1">
      <alignment horizontal="left"/>
    </xf>
    <xf numFmtId="0" fontId="2" fillId="7" borderId="5" xfId="0" applyFont="1" applyFill="1" applyBorder="1" applyAlignment="1" applyProtection="1">
      <alignment horizontal="left"/>
    </xf>
    <xf numFmtId="0" fontId="2" fillId="7" borderId="6" xfId="0" applyFont="1" applyFill="1" applyBorder="1" applyAlignment="1" applyProtection="1">
      <alignment horizontal="left"/>
    </xf>
    <xf numFmtId="0" fontId="2" fillId="2" borderId="8" xfId="0" applyFont="1" applyFill="1" applyBorder="1" applyAlignment="1" applyProtection="1">
      <alignment horizontal="left" wrapText="1"/>
    </xf>
    <xf numFmtId="0" fontId="3" fillId="2" borderId="7" xfId="0" applyFont="1" applyFill="1" applyBorder="1" applyAlignment="1" applyProtection="1">
      <alignment horizontal="left" wrapText="1"/>
    </xf>
    <xf numFmtId="0" fontId="0" fillId="4" borderId="7" xfId="0" applyFill="1" applyBorder="1" applyAlignment="1" applyProtection="1">
      <alignment horizontal="right"/>
    </xf>
    <xf numFmtId="0" fontId="6" fillId="6" borderId="4" xfId="0" applyFont="1" applyFill="1" applyBorder="1" applyAlignment="1" applyProtection="1">
      <alignment horizontal="center"/>
    </xf>
    <xf numFmtId="0" fontId="6" fillId="6" borderId="5" xfId="0" applyFont="1" applyFill="1" applyBorder="1" applyAlignment="1" applyProtection="1">
      <alignment horizontal="center"/>
    </xf>
    <xf numFmtId="0" fontId="6" fillId="6" borderId="6" xfId="0" applyFont="1" applyFill="1" applyBorder="1" applyAlignment="1" applyProtection="1">
      <alignment horizontal="center"/>
    </xf>
    <xf numFmtId="0" fontId="5" fillId="5" borderId="20" xfId="0" applyFont="1" applyFill="1" applyBorder="1" applyAlignment="1" applyProtection="1">
      <alignment horizontal="left" wrapText="1"/>
    </xf>
    <xf numFmtId="0" fontId="5" fillId="5" borderId="0" xfId="0" applyFont="1" applyFill="1" applyBorder="1" applyAlignment="1" applyProtection="1">
      <alignment horizontal="left" wrapText="1"/>
    </xf>
    <xf numFmtId="0" fontId="5" fillId="5" borderId="19" xfId="0" applyFont="1" applyFill="1" applyBorder="1" applyAlignment="1" applyProtection="1">
      <alignment horizontal="left" wrapText="1"/>
    </xf>
    <xf numFmtId="0" fontId="0" fillId="4" borderId="4" xfId="0" applyFill="1" applyBorder="1" applyAlignment="1" applyProtection="1">
      <alignment horizontal="center"/>
    </xf>
    <xf numFmtId="0" fontId="0" fillId="4" borderId="5" xfId="0" applyFill="1" applyBorder="1" applyAlignment="1" applyProtection="1">
      <alignment horizontal="center"/>
    </xf>
    <xf numFmtId="0" fontId="0" fillId="4" borderId="6" xfId="0" applyFill="1" applyBorder="1" applyAlignment="1" applyProtection="1">
      <alignment horizontal="center"/>
    </xf>
    <xf numFmtId="0" fontId="2" fillId="0" borderId="4" xfId="0" applyFont="1" applyFill="1" applyBorder="1" applyAlignment="1" applyProtection="1">
      <alignment horizontal="left" wrapText="1"/>
      <protection locked="0"/>
    </xf>
    <xf numFmtId="0" fontId="2" fillId="0" borderId="5" xfId="0" applyFont="1" applyFill="1" applyBorder="1" applyAlignment="1" applyProtection="1">
      <alignment horizontal="left" wrapText="1"/>
      <protection locked="0"/>
    </xf>
    <xf numFmtId="0" fontId="0" fillId="0" borderId="4" xfId="0" applyFill="1"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21" xfId="0" applyFill="1" applyBorder="1" applyAlignment="1" applyProtection="1">
      <alignment horizontal="left"/>
      <protection locked="0"/>
    </xf>
    <xf numFmtId="0" fontId="0" fillId="0" borderId="11" xfId="0" applyFill="1" applyBorder="1" applyAlignment="1" applyProtection="1">
      <alignment horizontal="left"/>
      <protection locked="0"/>
    </xf>
    <xf numFmtId="0" fontId="0" fillId="0" borderId="7" xfId="0" applyFill="1" applyBorder="1" applyAlignment="1" applyProtection="1">
      <alignment horizontal="left"/>
      <protection locked="0"/>
    </xf>
    <xf numFmtId="0" fontId="0" fillId="0" borderId="6" xfId="0" applyFill="1" applyBorder="1" applyAlignment="1" applyProtection="1">
      <alignment horizontal="left"/>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0" borderId="3" xfId="0" applyFont="1" applyFill="1" applyBorder="1" applyAlignment="1" applyProtection="1">
      <alignment horizontal="left" wrapText="1"/>
      <protection locked="0"/>
    </xf>
    <xf numFmtId="0" fontId="0" fillId="0" borderId="9" xfId="0" applyFill="1" applyBorder="1" applyAlignment="1" applyProtection="1">
      <alignment horizontal="left"/>
      <protection locked="0"/>
    </xf>
    <xf numFmtId="0" fontId="2" fillId="3" borderId="4" xfId="0" applyFont="1" applyFill="1" applyBorder="1" applyAlignment="1">
      <alignment horizontal="left"/>
    </xf>
    <xf numFmtId="0" fontId="2" fillId="3" borderId="22" xfId="0" applyFont="1" applyFill="1" applyBorder="1" applyAlignment="1">
      <alignment horizontal="left"/>
    </xf>
    <xf numFmtId="0" fontId="2" fillId="3" borderId="4" xfId="0" applyFont="1" applyFill="1" applyBorder="1" applyAlignment="1">
      <alignment horizontal="left" wrapText="1"/>
    </xf>
    <xf numFmtId="0" fontId="2" fillId="3" borderId="22" xfId="0" applyFont="1" applyFill="1" applyBorder="1" applyAlignment="1">
      <alignment horizontal="left" wrapText="1"/>
    </xf>
    <xf numFmtId="0" fontId="2" fillId="3" borderId="6" xfId="0" applyFont="1" applyFill="1" applyBorder="1" applyAlignment="1">
      <alignment horizontal="left"/>
    </xf>
  </cellXfs>
  <cellStyles count="2">
    <cellStyle name="Hyperlink" xfId="1" builtinId="8"/>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vcenergy.org/services/businesses/energy-saving-resources/" TargetMode="External"/><Relationship Id="rId13" Type="http://schemas.openxmlformats.org/officeDocument/2006/relationships/printerSettings" Target="../printerSettings/printerSettings1.bin"/><Relationship Id="rId3" Type="http://schemas.openxmlformats.org/officeDocument/2006/relationships/hyperlink" Target="https://secureservercdn.net/198.71.233.96/4gr.d44.myftpupload.com/wp-content/uploads/2020/01/RII-KeyTerms-LightChart-v3.pdf" TargetMode="External"/><Relationship Id="rId7" Type="http://schemas.openxmlformats.org/officeDocument/2006/relationships/hyperlink" Target="https://www.cannabisbusinesstimes.com/video/resource-innovation-institute-best-practices-energy-efficient-cannabis-grow-webinar/" TargetMode="External"/><Relationship Id="rId12" Type="http://schemas.openxmlformats.org/officeDocument/2006/relationships/hyperlink" Target="https://resourceinnovationinstitute.wildapricot.org/resources/Documents/RII-KeyTerms-HVACChart-v3.pdf" TargetMode="External"/><Relationship Id="rId2" Type="http://schemas.openxmlformats.org/officeDocument/2006/relationships/hyperlink" Target="https://resourceinnovationinstitute.wildapricot.org/resources/Documents/RII-LED-Lighting-Best-Practice-Guide-v7-spreads.pdf" TargetMode="External"/><Relationship Id="rId1" Type="http://schemas.openxmlformats.org/officeDocument/2006/relationships/hyperlink" Target="https://resourceinnovationinstitute.wildapricot.org/resources/Documents/RII-LEDBrochure-1.pdf" TargetMode="External"/><Relationship Id="rId6" Type="http://schemas.openxmlformats.org/officeDocument/2006/relationships/hyperlink" Target="https://cannabispowerscore.org/about/" TargetMode="External"/><Relationship Id="rId11" Type="http://schemas.openxmlformats.org/officeDocument/2006/relationships/hyperlink" Target="https://www.cpuc.ca.gov/general.aspx?id=6043" TargetMode="External"/><Relationship Id="rId5" Type="http://schemas.openxmlformats.org/officeDocument/2006/relationships/hyperlink" Target="https://cannabispowerscore.org/case-studies/" TargetMode="External"/><Relationship Id="rId10" Type="http://schemas.openxmlformats.org/officeDocument/2006/relationships/hyperlink" Target="https://www.energy.gov/sites/prod/files/2020/01/f70/Guide%20to%20the%20Federal%20Investment%20Tax%20Credit%20for%20Commercial%20Solar%20PV.pdf" TargetMode="External"/><Relationship Id="rId4" Type="http://schemas.openxmlformats.org/officeDocument/2006/relationships/hyperlink" Target="https://resourceinnovationinstitute.wildapricot.org/resources/Documents/RII-HVAC-Best-Practice-Guide-v9-spreads.pdf" TargetMode="External"/><Relationship Id="rId9" Type="http://schemas.openxmlformats.org/officeDocument/2006/relationships/hyperlink" Target="http://www.3c-ren.org/ecc"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epa.gov/chp/chp-benefits" TargetMode="External"/><Relationship Id="rId2" Type="http://schemas.openxmlformats.org/officeDocument/2006/relationships/hyperlink" Target="https://www.sciencedirect.com/science/article/pii/S0306261920314628" TargetMode="External"/><Relationship Id="rId1" Type="http://schemas.openxmlformats.org/officeDocument/2006/relationships/hyperlink" Target="https://resourceinnovation.org/press-release/study-of-cannabis-energy-use-shows-indoor-cultivation-operations-using-led-lighting-demonstrate-better-efficiency/"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pa.gov/chp/chp-benef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6249D-A469-4EFA-B990-678A1B4B7FFB}">
  <dimension ref="A1:E20"/>
  <sheetViews>
    <sheetView workbookViewId="0">
      <selection activeCell="B8" sqref="B8"/>
    </sheetView>
  </sheetViews>
  <sheetFormatPr defaultColWidth="8.81640625" defaultRowHeight="14.5" x14ac:dyDescent="0.35"/>
  <cols>
    <col min="1" max="1" width="24.1796875" customWidth="1"/>
    <col min="2" max="2" width="66.453125" customWidth="1"/>
    <col min="3" max="3" width="37.453125" customWidth="1"/>
  </cols>
  <sheetData>
    <row r="1" spans="1:5" ht="21" x14ac:dyDescent="0.5">
      <c r="A1" s="92" t="s">
        <v>0</v>
      </c>
      <c r="B1" s="93"/>
      <c r="C1" s="94"/>
      <c r="D1" s="19"/>
      <c r="E1" s="19"/>
    </row>
    <row r="2" spans="1:5" ht="31" customHeight="1" x14ac:dyDescent="0.35">
      <c r="A2" s="95" t="s">
        <v>1</v>
      </c>
      <c r="B2" s="95"/>
      <c r="C2" s="95"/>
    </row>
    <row r="3" spans="1:5" ht="326" customHeight="1" x14ac:dyDescent="0.35">
      <c r="A3" s="96" t="s">
        <v>111</v>
      </c>
      <c r="B3" s="96"/>
      <c r="C3" s="96"/>
    </row>
    <row r="4" spans="1:5" ht="24" customHeight="1" x14ac:dyDescent="0.35">
      <c r="A4" s="98"/>
      <c r="B4" s="99"/>
      <c r="C4" s="100"/>
    </row>
    <row r="5" spans="1:5" ht="30" customHeight="1" x14ac:dyDescent="0.35">
      <c r="A5" s="97" t="s">
        <v>2</v>
      </c>
      <c r="B5" s="97"/>
      <c r="C5" s="97"/>
    </row>
    <row r="6" spans="1:5" ht="30" customHeight="1" x14ac:dyDescent="0.35">
      <c r="A6" s="9" t="s">
        <v>3</v>
      </c>
      <c r="B6" s="9" t="s">
        <v>4</v>
      </c>
      <c r="C6" s="13" t="s">
        <v>100</v>
      </c>
    </row>
    <row r="7" spans="1:5" ht="43.5" x14ac:dyDescent="0.35">
      <c r="A7" s="10" t="s">
        <v>5</v>
      </c>
      <c r="B7" s="14" t="s">
        <v>6</v>
      </c>
      <c r="C7" s="8" t="s">
        <v>7</v>
      </c>
    </row>
    <row r="8" spans="1:5" ht="43.5" x14ac:dyDescent="0.35">
      <c r="A8" s="8" t="s">
        <v>5</v>
      </c>
      <c r="B8" s="15" t="s">
        <v>8</v>
      </c>
      <c r="C8" s="8" t="s">
        <v>7</v>
      </c>
    </row>
    <row r="9" spans="1:5" ht="29" x14ac:dyDescent="0.35">
      <c r="A9" s="8" t="s">
        <v>5</v>
      </c>
      <c r="B9" s="15" t="s">
        <v>9</v>
      </c>
      <c r="C9" s="8" t="s">
        <v>7</v>
      </c>
    </row>
    <row r="10" spans="1:5" ht="43.5" x14ac:dyDescent="0.35">
      <c r="A10" s="8" t="s">
        <v>10</v>
      </c>
      <c r="B10" s="15" t="s">
        <v>11</v>
      </c>
      <c r="C10" s="8" t="s">
        <v>7</v>
      </c>
    </row>
    <row r="11" spans="1:5" ht="29" x14ac:dyDescent="0.35">
      <c r="A11" s="11" t="s">
        <v>10</v>
      </c>
      <c r="B11" s="16" t="s">
        <v>107</v>
      </c>
      <c r="C11" s="8" t="s">
        <v>7</v>
      </c>
    </row>
    <row r="12" spans="1:5" ht="43.5" x14ac:dyDescent="0.35">
      <c r="A12" s="11" t="s">
        <v>12</v>
      </c>
      <c r="B12" s="16" t="s">
        <v>109</v>
      </c>
      <c r="C12" s="12" t="s">
        <v>13</v>
      </c>
    </row>
    <row r="13" spans="1:5" ht="29" x14ac:dyDescent="0.35">
      <c r="A13" s="11" t="s">
        <v>12</v>
      </c>
      <c r="B13" s="16" t="s">
        <v>110</v>
      </c>
      <c r="C13" s="12" t="s">
        <v>102</v>
      </c>
    </row>
    <row r="14" spans="1:5" ht="29" x14ac:dyDescent="0.35">
      <c r="A14" s="11" t="s">
        <v>14</v>
      </c>
      <c r="B14" s="16" t="s">
        <v>15</v>
      </c>
      <c r="C14" s="8" t="s">
        <v>7</v>
      </c>
    </row>
    <row r="15" spans="1:5" ht="29" x14ac:dyDescent="0.35">
      <c r="A15" s="8" t="s">
        <v>16</v>
      </c>
      <c r="B15" s="15" t="s">
        <v>17</v>
      </c>
      <c r="C15" s="8" t="s">
        <v>7</v>
      </c>
    </row>
    <row r="16" spans="1:5" ht="44" customHeight="1" x14ac:dyDescent="0.35">
      <c r="A16" s="83" t="s">
        <v>18</v>
      </c>
      <c r="B16" s="17" t="s">
        <v>108</v>
      </c>
      <c r="C16" s="11" t="s">
        <v>19</v>
      </c>
    </row>
    <row r="17" spans="1:3" ht="29" x14ac:dyDescent="0.35">
      <c r="A17" s="11" t="s">
        <v>20</v>
      </c>
      <c r="B17" s="18" t="s">
        <v>21</v>
      </c>
      <c r="C17" s="11" t="s">
        <v>103</v>
      </c>
    </row>
    <row r="18" spans="1:3" ht="29" x14ac:dyDescent="0.35">
      <c r="A18" s="11" t="s">
        <v>22</v>
      </c>
      <c r="B18" s="18" t="s">
        <v>23</v>
      </c>
      <c r="C18" s="11" t="s">
        <v>101</v>
      </c>
    </row>
    <row r="19" spans="1:3" x14ac:dyDescent="0.35">
      <c r="A19" s="86"/>
      <c r="B19" s="87"/>
      <c r="C19" s="88"/>
    </row>
    <row r="20" spans="1:3" x14ac:dyDescent="0.35">
      <c r="A20" s="89"/>
      <c r="B20" s="90"/>
      <c r="C20" s="91"/>
    </row>
  </sheetData>
  <sheetProtection algorithmName="SHA-512" hashValue="6Ce8UiZeu4fqOC/TeirdaOUxE5tnRozyWaah4di+tcyAnNDmOb6N6hMXZtJkPjAQ8IM43lp38b3j0UFqTf6YOA==" saltValue="2kVgzd1I44n2ahpgf3e2Dw==" spinCount="100000" sheet="1" objects="1" scenarios="1"/>
  <mergeCells count="6">
    <mergeCell ref="A19:C20"/>
    <mergeCell ref="A1:C1"/>
    <mergeCell ref="A2:C2"/>
    <mergeCell ref="A3:C3"/>
    <mergeCell ref="A5:C5"/>
    <mergeCell ref="A4:C4"/>
  </mergeCells>
  <hyperlinks>
    <hyperlink ref="B7" r:id="rId1" display="https://resourceinnovationinstitute.wildapricot.org/resources/Documents/RII-LEDBrochure-1.pdf" xr:uid="{0A14FCB7-D309-4E00-8395-14A8302D3830}"/>
    <hyperlink ref="B8" r:id="rId2" display="https://resourceinnovationinstitute.wildapricot.org/resources/Documents/RII-LED-Lighting-Best-Practice-Guide-v7-spreads.pdf" xr:uid="{5B0389EF-FADB-4C63-99C5-F56B6463A900}"/>
    <hyperlink ref="B9" r:id="rId3" display="Key Lighting Terms" xr:uid="{F7A6CD09-F553-4A4C-9761-D97EEFB5A8FE}"/>
    <hyperlink ref="B10" r:id="rId4" display="https://resourceinnovationinstitute.wildapricot.org/resources/Documents/RII-HVAC-Best-Practice-Guide-v9-spreads.pdf" xr:uid="{32E0DCB7-4C1A-4D8A-A363-5F7D2123D693}"/>
    <hyperlink ref="B14" r:id="rId5" location="king" display="Energy Case Studies" xr:uid="{88DA6EED-4223-44B6-B17C-D404F3EC94CF}"/>
    <hyperlink ref="B15" r:id="rId6" display="Cannabis PowerScore" xr:uid="{E85C5F73-FBEA-4B1A-A92C-0B976C18A4D2}"/>
    <hyperlink ref="B16" r:id="rId7" display="Best Practices on Energy Efficient Cultivation: Understanding Key Terms, Maximizing Utility Incentives and Optimizing Profit" xr:uid="{34AC0A24-DE11-49AA-AB4C-392591443AC8}"/>
    <hyperlink ref="B17" r:id="rId8" display="Energy Saving Resources for Businesses" xr:uid="{D7B475BA-7C0D-4C7F-B3A9-1840215FC06A}"/>
    <hyperlink ref="B18" r:id="rId9" display="Energy Code Coach: free energy code support" xr:uid="{82532D4F-3E68-42E4-8072-FAA32A6D2705}"/>
    <hyperlink ref="B12" r:id="rId10" display="Guide to the Federal Investment Tax Creditfor Commercial Solar Photovoltaics" xr:uid="{CD155DA4-D1D7-4A45-91D4-BC70D99D78F0}"/>
    <hyperlink ref="B13" r:id="rId11" display="California Solar Initiative (CSI)" xr:uid="{A80FA3D5-7350-43F0-A87E-A484D7E3A367}"/>
    <hyperlink ref="B11" r:id="rId12" display="https://resourceinnovationinstitute.wildapricot.org/resources/Documents/RII-KeyTerms-HVACChart-v3.pdf" xr:uid="{11FE3533-C2DB-B54E-87F8-19BC5E3AD170}"/>
  </hyperlinks>
  <pageMargins left="0.45" right="0.45" top="0.75" bottom="0.75" header="0.3" footer="0.3"/>
  <pageSetup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BBAD-C809-46F4-BB35-750D80D298C2}">
  <dimension ref="A1:G57"/>
  <sheetViews>
    <sheetView zoomScale="120" zoomScaleNormal="120" workbookViewId="0">
      <selection activeCell="F40" sqref="F40"/>
    </sheetView>
  </sheetViews>
  <sheetFormatPr defaultColWidth="8.81640625" defaultRowHeight="14.5" x14ac:dyDescent="0.35"/>
  <cols>
    <col min="1" max="1" width="27.1796875" style="26" customWidth="1"/>
    <col min="2" max="5" width="24.6328125" style="26" customWidth="1"/>
    <col min="6" max="6" width="73.1796875" style="26" customWidth="1"/>
    <col min="7" max="7" width="40.36328125" style="26" customWidth="1"/>
    <col min="8" max="16384" width="8.81640625" style="26"/>
  </cols>
  <sheetData>
    <row r="1" spans="1:5" ht="21" x14ac:dyDescent="0.5">
      <c r="A1" s="149" t="s">
        <v>24</v>
      </c>
      <c r="B1" s="150"/>
      <c r="C1" s="150"/>
      <c r="D1" s="150"/>
      <c r="E1" s="151"/>
    </row>
    <row r="2" spans="1:5" ht="60" customHeight="1" x14ac:dyDescent="0.35">
      <c r="A2" s="152" t="s">
        <v>112</v>
      </c>
      <c r="B2" s="153"/>
      <c r="C2" s="153"/>
      <c r="D2" s="153"/>
      <c r="E2" s="154"/>
    </row>
    <row r="3" spans="1:5" ht="25.5" customHeight="1" x14ac:dyDescent="0.35">
      <c r="A3" s="155"/>
      <c r="B3" s="156"/>
      <c r="C3" s="156"/>
      <c r="D3" s="156"/>
      <c r="E3" s="157"/>
    </row>
    <row r="4" spans="1:5" ht="30" customHeight="1" x14ac:dyDescent="0.35">
      <c r="A4" s="132" t="s">
        <v>25</v>
      </c>
      <c r="B4" s="132"/>
      <c r="C4" s="132"/>
      <c r="D4" s="132"/>
      <c r="E4" s="132"/>
    </row>
    <row r="5" spans="1:5" ht="30" customHeight="1" x14ac:dyDescent="0.35">
      <c r="A5" s="24" t="s">
        <v>26</v>
      </c>
      <c r="B5" s="124" t="s">
        <v>27</v>
      </c>
      <c r="C5" s="124"/>
      <c r="D5" s="124" t="s">
        <v>28</v>
      </c>
      <c r="E5" s="124"/>
    </row>
    <row r="6" spans="1:5" ht="33.75" customHeight="1" x14ac:dyDescent="0.35">
      <c r="A6" s="25" t="s">
        <v>29</v>
      </c>
      <c r="B6" s="147" t="s">
        <v>30</v>
      </c>
      <c r="C6" s="147"/>
      <c r="D6" s="147" t="s">
        <v>31</v>
      </c>
      <c r="E6" s="147"/>
    </row>
    <row r="7" spans="1:5" x14ac:dyDescent="0.35">
      <c r="A7" s="52" t="s">
        <v>32</v>
      </c>
      <c r="B7" s="167"/>
      <c r="C7" s="168"/>
      <c r="D7" s="169"/>
      <c r="E7" s="169"/>
    </row>
    <row r="8" spans="1:5" x14ac:dyDescent="0.35">
      <c r="A8" s="52" t="s">
        <v>33</v>
      </c>
      <c r="B8" s="158"/>
      <c r="C8" s="159"/>
      <c r="D8" s="164"/>
      <c r="E8" s="164"/>
    </row>
    <row r="9" spans="1:5" x14ac:dyDescent="0.35">
      <c r="A9" s="52" t="s">
        <v>34</v>
      </c>
      <c r="B9" s="158"/>
      <c r="C9" s="159"/>
      <c r="D9" s="164"/>
      <c r="E9" s="164"/>
    </row>
    <row r="10" spans="1:5" x14ac:dyDescent="0.35">
      <c r="A10" s="52" t="s">
        <v>35</v>
      </c>
      <c r="B10" s="158"/>
      <c r="C10" s="159"/>
      <c r="D10" s="164"/>
      <c r="E10" s="164"/>
    </row>
    <row r="11" spans="1:5" x14ac:dyDescent="0.35">
      <c r="A11" s="52" t="s">
        <v>36</v>
      </c>
      <c r="B11" s="158"/>
      <c r="C11" s="159"/>
      <c r="D11" s="164"/>
      <c r="E11" s="164"/>
    </row>
    <row r="12" spans="1:5" x14ac:dyDescent="0.35">
      <c r="A12" s="53" t="s">
        <v>37</v>
      </c>
      <c r="B12" s="158"/>
      <c r="C12" s="159"/>
      <c r="D12" s="164"/>
      <c r="E12" s="164"/>
    </row>
    <row r="13" spans="1:5" x14ac:dyDescent="0.35">
      <c r="A13" s="53" t="s">
        <v>38</v>
      </c>
      <c r="B13" s="158"/>
      <c r="C13" s="166"/>
      <c r="D13" s="160"/>
      <c r="E13" s="165"/>
    </row>
    <row r="14" spans="1:5" x14ac:dyDescent="0.35">
      <c r="A14" s="53" t="s">
        <v>12</v>
      </c>
      <c r="B14" s="158"/>
      <c r="C14" s="166"/>
      <c r="D14" s="160"/>
      <c r="E14" s="165"/>
    </row>
    <row r="15" spans="1:5" x14ac:dyDescent="0.35">
      <c r="A15" s="27" t="s">
        <v>39</v>
      </c>
      <c r="B15" s="160"/>
      <c r="C15" s="161"/>
      <c r="D15" s="164"/>
      <c r="E15" s="164"/>
    </row>
    <row r="16" spans="1:5" x14ac:dyDescent="0.35">
      <c r="A16" s="27" t="s">
        <v>39</v>
      </c>
      <c r="B16" s="162"/>
      <c r="C16" s="163"/>
      <c r="D16" s="131"/>
      <c r="E16" s="131"/>
    </row>
    <row r="17" spans="1:7" ht="25.5" customHeight="1" x14ac:dyDescent="0.35">
      <c r="A17" s="155"/>
      <c r="B17" s="156"/>
      <c r="C17" s="156"/>
      <c r="D17" s="156"/>
      <c r="E17" s="157"/>
    </row>
    <row r="18" spans="1:7" ht="31.5" customHeight="1" x14ac:dyDescent="0.35">
      <c r="A18" s="132" t="s">
        <v>40</v>
      </c>
      <c r="B18" s="132"/>
      <c r="C18" s="132"/>
      <c r="D18" s="132"/>
      <c r="E18" s="132"/>
      <c r="F18" s="28"/>
      <c r="G18" s="28"/>
    </row>
    <row r="19" spans="1:7" ht="29.25" customHeight="1" x14ac:dyDescent="0.35">
      <c r="A19" s="54" t="s">
        <v>41</v>
      </c>
      <c r="B19" s="133" t="s">
        <v>42</v>
      </c>
      <c r="C19" s="134"/>
      <c r="D19" s="124" t="s">
        <v>43</v>
      </c>
      <c r="E19" s="124"/>
      <c r="F19" s="28"/>
      <c r="G19" s="28"/>
    </row>
    <row r="20" spans="1:7" ht="34.5" customHeight="1" x14ac:dyDescent="0.35">
      <c r="A20" s="25" t="s">
        <v>44</v>
      </c>
      <c r="B20" s="101" t="s">
        <v>45</v>
      </c>
      <c r="C20" s="102"/>
      <c r="D20" s="147" t="s">
        <v>46</v>
      </c>
      <c r="E20" s="147"/>
      <c r="F20" s="29"/>
      <c r="G20" s="29"/>
    </row>
    <row r="21" spans="1:7" x14ac:dyDescent="0.35">
      <c r="A21" s="55" t="s">
        <v>47</v>
      </c>
      <c r="B21" s="135"/>
      <c r="C21" s="136"/>
      <c r="D21" s="148">
        <f>B21*2081</f>
        <v>0</v>
      </c>
      <c r="E21" s="148"/>
      <c r="F21" s="30"/>
      <c r="G21" s="31"/>
    </row>
    <row r="22" spans="1:7" x14ac:dyDescent="0.35">
      <c r="A22" s="56" t="s">
        <v>48</v>
      </c>
      <c r="B22" s="118"/>
      <c r="C22" s="119"/>
      <c r="D22" s="122">
        <f>B22*1510</f>
        <v>0</v>
      </c>
      <c r="E22" s="122"/>
      <c r="F22" s="30"/>
      <c r="G22" s="31"/>
    </row>
    <row r="23" spans="1:7" x14ac:dyDescent="0.35">
      <c r="A23" s="57" t="s">
        <v>49</v>
      </c>
      <c r="B23" s="120">
        <f>SUM(B21:C22)</f>
        <v>0</v>
      </c>
      <c r="C23" s="121"/>
      <c r="D23" s="123">
        <f>SUM(D21:E22)</f>
        <v>0</v>
      </c>
      <c r="E23" s="123"/>
      <c r="F23" s="30"/>
      <c r="G23" s="31"/>
    </row>
    <row r="24" spans="1:7" ht="25.5" customHeight="1" x14ac:dyDescent="0.35">
      <c r="A24" s="115"/>
      <c r="B24" s="116"/>
      <c r="C24" s="116"/>
      <c r="D24" s="116"/>
      <c r="E24" s="117"/>
      <c r="F24" s="30"/>
      <c r="G24" s="31"/>
    </row>
    <row r="25" spans="1:7" ht="15" customHeight="1" x14ac:dyDescent="0.35">
      <c r="A25" s="132" t="s">
        <v>50</v>
      </c>
      <c r="B25" s="132"/>
      <c r="C25" s="132"/>
      <c r="D25" s="132"/>
      <c r="E25" s="132"/>
      <c r="F25" s="30"/>
      <c r="G25" s="31"/>
    </row>
    <row r="26" spans="1:7" ht="15" customHeight="1" x14ac:dyDescent="0.35">
      <c r="A26" s="146" t="s">
        <v>51</v>
      </c>
      <c r="B26" s="146"/>
      <c r="C26" s="146"/>
      <c r="D26" s="146"/>
      <c r="E26" s="58">
        <f>D23*0.25</f>
        <v>0</v>
      </c>
      <c r="F26" s="32"/>
      <c r="G26" s="32"/>
    </row>
    <row r="27" spans="1:7" ht="25.5" customHeight="1" x14ac:dyDescent="0.35">
      <c r="A27" s="137"/>
      <c r="B27" s="138"/>
      <c r="C27" s="138"/>
      <c r="D27" s="138"/>
      <c r="E27" s="139"/>
    </row>
    <row r="28" spans="1:7" ht="15" customHeight="1" x14ac:dyDescent="0.35">
      <c r="A28" s="132" t="s">
        <v>52</v>
      </c>
      <c r="B28" s="132"/>
      <c r="C28" s="132"/>
      <c r="D28" s="132"/>
      <c r="E28" s="132"/>
    </row>
    <row r="29" spans="1:7" ht="15" customHeight="1" x14ac:dyDescent="0.35">
      <c r="A29" s="140" t="s">
        <v>53</v>
      </c>
      <c r="B29" s="141"/>
      <c r="C29" s="141"/>
      <c r="D29" s="141"/>
      <c r="E29" s="142"/>
    </row>
    <row r="30" spans="1:7" ht="29" x14ac:dyDescent="0.35">
      <c r="A30" s="59" t="s">
        <v>54</v>
      </c>
      <c r="B30" s="59" t="s">
        <v>55</v>
      </c>
      <c r="C30" s="59" t="s">
        <v>56</v>
      </c>
      <c r="D30" s="85" t="s">
        <v>57</v>
      </c>
      <c r="E30" s="59" t="s">
        <v>58</v>
      </c>
    </row>
    <row r="31" spans="1:7" ht="51" customHeight="1" x14ac:dyDescent="0.35">
      <c r="A31" s="60" t="s">
        <v>59</v>
      </c>
      <c r="B31" s="60" t="s">
        <v>60</v>
      </c>
      <c r="C31" s="60" t="s">
        <v>61</v>
      </c>
      <c r="D31" s="60" t="s">
        <v>62</v>
      </c>
      <c r="E31" s="61" t="s">
        <v>63</v>
      </c>
      <c r="F31" s="33"/>
    </row>
    <row r="32" spans="1:7" x14ac:dyDescent="0.35">
      <c r="A32" s="62" t="s">
        <v>12</v>
      </c>
      <c r="B32" s="34"/>
      <c r="C32" s="35"/>
      <c r="D32" s="64">
        <f>C32*3412/1000</f>
        <v>0</v>
      </c>
      <c r="E32" s="35"/>
    </row>
    <row r="33" spans="1:5" x14ac:dyDescent="0.35">
      <c r="A33" s="55" t="s">
        <v>64</v>
      </c>
      <c r="B33" s="36"/>
      <c r="C33" s="37"/>
      <c r="D33" s="64">
        <f t="shared" ref="D33:D36" si="0">C33*3412/1000</f>
        <v>0</v>
      </c>
      <c r="E33" s="37"/>
    </row>
    <row r="34" spans="1:5" x14ac:dyDescent="0.35">
      <c r="A34" s="63" t="s">
        <v>65</v>
      </c>
      <c r="B34" s="38"/>
      <c r="C34" s="39"/>
      <c r="D34" s="64">
        <f t="shared" si="0"/>
        <v>0</v>
      </c>
      <c r="E34" s="39"/>
    </row>
    <row r="35" spans="1:5" x14ac:dyDescent="0.35">
      <c r="A35" s="27" t="s">
        <v>39</v>
      </c>
      <c r="B35" s="38"/>
      <c r="C35" s="39"/>
      <c r="D35" s="65">
        <f t="shared" si="0"/>
        <v>0</v>
      </c>
      <c r="E35" s="39"/>
    </row>
    <row r="36" spans="1:5" x14ac:dyDescent="0.35">
      <c r="A36" s="40" t="s">
        <v>66</v>
      </c>
      <c r="B36" s="41"/>
      <c r="C36" s="42"/>
      <c r="D36" s="66">
        <f t="shared" si="0"/>
        <v>0</v>
      </c>
      <c r="E36" s="42"/>
    </row>
    <row r="37" spans="1:5" x14ac:dyDescent="0.35">
      <c r="A37" s="78" t="s">
        <v>67</v>
      </c>
      <c r="B37" s="79">
        <f>SUM(B32:B36)</f>
        <v>0</v>
      </c>
      <c r="C37" s="64">
        <f>SUM(C32:C36)</f>
        <v>0</v>
      </c>
      <c r="D37" s="67">
        <f>SUM(D32:D36)</f>
        <v>0</v>
      </c>
      <c r="E37" s="64"/>
    </row>
    <row r="38" spans="1:5" x14ac:dyDescent="0.35">
      <c r="A38" s="143" t="s">
        <v>113</v>
      </c>
      <c r="B38" s="144"/>
      <c r="C38" s="144"/>
      <c r="D38" s="144"/>
      <c r="E38" s="145"/>
    </row>
    <row r="39" spans="1:5" ht="29" x14ac:dyDescent="0.35">
      <c r="A39" s="59" t="s">
        <v>68</v>
      </c>
      <c r="B39" s="59" t="s">
        <v>27</v>
      </c>
      <c r="C39" s="59" t="s">
        <v>69</v>
      </c>
      <c r="D39" s="59" t="s">
        <v>70</v>
      </c>
      <c r="E39" s="59" t="s">
        <v>71</v>
      </c>
    </row>
    <row r="40" spans="1:5" ht="43" x14ac:dyDescent="0.35">
      <c r="A40" s="80" t="s">
        <v>72</v>
      </c>
      <c r="B40" s="60" t="s">
        <v>73</v>
      </c>
      <c r="C40" s="81" t="s">
        <v>74</v>
      </c>
      <c r="D40" s="60" t="s">
        <v>75</v>
      </c>
      <c r="E40" s="60" t="s">
        <v>76</v>
      </c>
    </row>
    <row r="41" spans="1:5" ht="57" customHeight="1" x14ac:dyDescent="0.35">
      <c r="A41" s="68" t="s">
        <v>77</v>
      </c>
      <c r="B41" s="43"/>
      <c r="C41" s="70" t="s">
        <v>78</v>
      </c>
      <c r="D41" s="72" t="b">
        <f>IF(B41="yes",(D21*0.34))</f>
        <v>0</v>
      </c>
      <c r="E41" s="74" t="s">
        <v>79</v>
      </c>
    </row>
    <row r="42" spans="1:5" ht="36.5" x14ac:dyDescent="0.35">
      <c r="A42" s="69" t="s">
        <v>80</v>
      </c>
      <c r="B42" s="34"/>
      <c r="C42" s="71" t="s">
        <v>78</v>
      </c>
      <c r="D42" s="64" t="b">
        <f>IF(B42="yes",(D22*0.175))</f>
        <v>0</v>
      </c>
      <c r="E42" s="75" t="s">
        <v>81</v>
      </c>
    </row>
    <row r="43" spans="1:5" ht="33.75" customHeight="1" x14ac:dyDescent="0.35">
      <c r="A43" s="68" t="s">
        <v>82</v>
      </c>
      <c r="B43" s="44"/>
      <c r="C43" s="45"/>
      <c r="D43" s="73">
        <f>C43*3412*0.2/1000</f>
        <v>0</v>
      </c>
      <c r="E43" s="74" t="s">
        <v>83</v>
      </c>
    </row>
    <row r="44" spans="1:5" x14ac:dyDescent="0.35">
      <c r="A44" s="46" t="s">
        <v>39</v>
      </c>
      <c r="B44" s="38"/>
      <c r="C44" s="47"/>
      <c r="D44" s="82">
        <f>C44*3412/1000</f>
        <v>0</v>
      </c>
      <c r="E44" s="48"/>
    </row>
    <row r="45" spans="1:5" x14ac:dyDescent="0.35">
      <c r="A45" s="40" t="s">
        <v>39</v>
      </c>
      <c r="B45" s="41"/>
      <c r="C45" s="49"/>
      <c r="D45" s="66">
        <f>C45*3412/1000</f>
        <v>0</v>
      </c>
      <c r="E45" s="50"/>
    </row>
    <row r="46" spans="1:5" x14ac:dyDescent="0.35">
      <c r="A46" s="129" t="s">
        <v>84</v>
      </c>
      <c r="B46" s="130"/>
      <c r="C46" s="76">
        <f>SUM(D41:D45)</f>
        <v>0</v>
      </c>
      <c r="D46" s="125"/>
      <c r="E46" s="126"/>
    </row>
    <row r="47" spans="1:5" x14ac:dyDescent="0.35">
      <c r="A47" s="114" t="s">
        <v>85</v>
      </c>
      <c r="B47" s="114"/>
      <c r="C47" s="67">
        <f>C46+D37</f>
        <v>0</v>
      </c>
      <c r="D47" s="127"/>
      <c r="E47" s="128"/>
    </row>
    <row r="48" spans="1:5" x14ac:dyDescent="0.35">
      <c r="A48" s="104"/>
      <c r="B48" s="105"/>
      <c r="C48" s="105"/>
      <c r="D48" s="105"/>
      <c r="E48" s="106"/>
    </row>
    <row r="49" spans="1:5" x14ac:dyDescent="0.35">
      <c r="A49" s="107"/>
      <c r="B49" s="108"/>
      <c r="C49" s="108"/>
      <c r="D49" s="108"/>
      <c r="E49" s="109"/>
    </row>
    <row r="50" spans="1:5" x14ac:dyDescent="0.35">
      <c r="A50" s="112" t="s">
        <v>86</v>
      </c>
      <c r="B50" s="112"/>
      <c r="C50" s="112"/>
      <c r="D50" s="112"/>
      <c r="E50" s="112"/>
    </row>
    <row r="51" spans="1:5" x14ac:dyDescent="0.35">
      <c r="A51" s="113" t="s">
        <v>87</v>
      </c>
      <c r="B51" s="113"/>
      <c r="C51" s="113"/>
      <c r="D51" s="113"/>
      <c r="E51" s="77">
        <f>E26-C47</f>
        <v>0</v>
      </c>
    </row>
    <row r="52" spans="1:5" x14ac:dyDescent="0.35">
      <c r="A52" s="101" t="s">
        <v>88</v>
      </c>
      <c r="B52" s="102"/>
      <c r="C52" s="102"/>
      <c r="D52" s="102"/>
      <c r="E52" s="103"/>
    </row>
    <row r="53" spans="1:5" x14ac:dyDescent="0.35">
      <c r="A53" s="110"/>
      <c r="B53" s="110"/>
      <c r="C53" s="110"/>
      <c r="D53" s="110"/>
      <c r="E53" s="110"/>
    </row>
    <row r="54" spans="1:5" x14ac:dyDescent="0.35">
      <c r="A54" s="111"/>
      <c r="B54" s="111"/>
      <c r="C54" s="111"/>
      <c r="D54" s="111"/>
      <c r="E54" s="111"/>
    </row>
    <row r="55" spans="1:5" x14ac:dyDescent="0.35">
      <c r="A55" s="112" t="s">
        <v>89</v>
      </c>
      <c r="B55" s="112"/>
      <c r="C55" s="112"/>
      <c r="D55" s="112"/>
      <c r="E55" s="112"/>
    </row>
    <row r="56" spans="1:5" x14ac:dyDescent="0.35">
      <c r="A56" s="113" t="s">
        <v>114</v>
      </c>
      <c r="B56" s="113"/>
      <c r="C56" s="113"/>
      <c r="D56" s="113"/>
      <c r="E56" s="51"/>
    </row>
    <row r="57" spans="1:5" x14ac:dyDescent="0.35">
      <c r="A57" s="101" t="s">
        <v>104</v>
      </c>
      <c r="B57" s="102"/>
      <c r="C57" s="102"/>
      <c r="D57" s="102"/>
      <c r="E57" s="103"/>
    </row>
  </sheetData>
  <sheetProtection algorithmName="SHA-512" hashValue="O1vflbanfbnjwBsZJHddbPPJn/WlsCrLdYh8FsGpJXB3/x/rYrnuhGKNG+razaoqlsjixfP/VeckPmkanYXqBQ==" saltValue="LhFiB+5BAW1Z/YQ+ewbxqg==" spinCount="100000" sheet="1" objects="1" scenarios="1"/>
  <mergeCells count="58">
    <mergeCell ref="D7:E7"/>
    <mergeCell ref="D8:E8"/>
    <mergeCell ref="D10:E10"/>
    <mergeCell ref="D11:E11"/>
    <mergeCell ref="D12:E12"/>
    <mergeCell ref="D9:E9"/>
    <mergeCell ref="B7:C7"/>
    <mergeCell ref="B8:C8"/>
    <mergeCell ref="B9:C9"/>
    <mergeCell ref="B10:C10"/>
    <mergeCell ref="B11:C11"/>
    <mergeCell ref="A17:E17"/>
    <mergeCell ref="B12:C12"/>
    <mergeCell ref="B15:C15"/>
    <mergeCell ref="B16:C16"/>
    <mergeCell ref="D15:E15"/>
    <mergeCell ref="D13:E13"/>
    <mergeCell ref="B13:C13"/>
    <mergeCell ref="B14:C14"/>
    <mergeCell ref="D14:E14"/>
    <mergeCell ref="A1:E1"/>
    <mergeCell ref="A2:E2"/>
    <mergeCell ref="A4:E4"/>
    <mergeCell ref="B5:C5"/>
    <mergeCell ref="B6:C6"/>
    <mergeCell ref="D5:E5"/>
    <mergeCell ref="D6:E6"/>
    <mergeCell ref="A3:E3"/>
    <mergeCell ref="D19:E19"/>
    <mergeCell ref="D46:E47"/>
    <mergeCell ref="A46:B46"/>
    <mergeCell ref="D16:E16"/>
    <mergeCell ref="A18:E18"/>
    <mergeCell ref="B19:C19"/>
    <mergeCell ref="B20:C20"/>
    <mergeCell ref="B21:C21"/>
    <mergeCell ref="A27:E27"/>
    <mergeCell ref="A29:E29"/>
    <mergeCell ref="A38:E38"/>
    <mergeCell ref="A25:E25"/>
    <mergeCell ref="A26:D26"/>
    <mergeCell ref="A28:E28"/>
    <mergeCell ref="D20:E20"/>
    <mergeCell ref="D21:E21"/>
    <mergeCell ref="A47:B47"/>
    <mergeCell ref="A55:E55"/>
    <mergeCell ref="A56:D56"/>
    <mergeCell ref="A24:E24"/>
    <mergeCell ref="B22:C22"/>
    <mergeCell ref="B23:C23"/>
    <mergeCell ref="D22:E22"/>
    <mergeCell ref="D23:E23"/>
    <mergeCell ref="A57:E57"/>
    <mergeCell ref="A48:E49"/>
    <mergeCell ref="A53:E54"/>
    <mergeCell ref="A52:E52"/>
    <mergeCell ref="A50:E50"/>
    <mergeCell ref="A51:D51"/>
  </mergeCells>
  <conditionalFormatting sqref="E51">
    <cfRule type="cellIs" dxfId="3" priority="7" operator="greaterThan">
      <formula>0</formula>
    </cfRule>
  </conditionalFormatting>
  <conditionalFormatting sqref="E51">
    <cfRule type="cellIs" dxfId="2" priority="6" operator="lessThan">
      <formula>0</formula>
    </cfRule>
  </conditionalFormatting>
  <conditionalFormatting sqref="E51">
    <cfRule type="cellIs" dxfId="1" priority="5" operator="equal">
      <formula>0</formula>
    </cfRule>
  </conditionalFormatting>
  <conditionalFormatting sqref="E56">
    <cfRule type="containsText" dxfId="0" priority="1" operator="containsText" text="Yes">
      <formula>NOT(ISERROR(SEARCH("Yes",E56)))</formula>
    </cfRule>
  </conditionalFormatting>
  <hyperlinks>
    <hyperlink ref="E41" r:id="rId1" xr:uid="{AE61690E-5325-4B95-8049-FF6B60ECDB63}"/>
    <hyperlink ref="E42" r:id="rId2" location=":~:text=In%20most%20cases%2C%20the%20total,increased%20the%20demand%20for%20heating." xr:uid="{6D020975-F226-4FE0-B819-2B7A9EA992AF}"/>
    <hyperlink ref="E43" r:id="rId3" xr:uid="{62E5786D-BF53-454C-BA80-C75443153F7B}"/>
  </hyperlinks>
  <pageMargins left="0.45" right="0.45" top="0.75" bottom="0.75" header="0.3" footer="0.3"/>
  <pageSetup fitToHeight="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53C5-6858-485F-BB11-81BA220D2800}">
  <dimension ref="A1:B12"/>
  <sheetViews>
    <sheetView tabSelected="1" workbookViewId="0">
      <selection activeCell="B17" sqref="B17"/>
    </sheetView>
  </sheetViews>
  <sheetFormatPr defaultColWidth="8.81640625" defaultRowHeight="14.5" x14ac:dyDescent="0.35"/>
  <cols>
    <col min="1" max="1" width="24.6328125" customWidth="1"/>
    <col min="2" max="2" width="81.81640625" customWidth="1"/>
  </cols>
  <sheetData>
    <row r="1" spans="1:2" ht="21" x14ac:dyDescent="0.5">
      <c r="A1" s="92" t="s">
        <v>58</v>
      </c>
      <c r="B1" s="94"/>
    </row>
    <row r="2" spans="1:2" x14ac:dyDescent="0.35">
      <c r="A2" s="172" t="s">
        <v>90</v>
      </c>
      <c r="B2" s="173"/>
    </row>
    <row r="3" spans="1:2" ht="29" x14ac:dyDescent="0.35">
      <c r="A3" s="1" t="s">
        <v>54</v>
      </c>
      <c r="B3" s="5" t="s">
        <v>58</v>
      </c>
    </row>
    <row r="4" spans="1:2" ht="22" x14ac:dyDescent="0.35">
      <c r="A4" s="2" t="s">
        <v>59</v>
      </c>
      <c r="B4" s="4" t="s">
        <v>91</v>
      </c>
    </row>
    <row r="5" spans="1:2" ht="58" x14ac:dyDescent="0.35">
      <c r="A5" s="6" t="s">
        <v>92</v>
      </c>
      <c r="B5" s="21" t="s">
        <v>93</v>
      </c>
    </row>
    <row r="6" spans="1:2" x14ac:dyDescent="0.35">
      <c r="A6" s="170" t="s">
        <v>94</v>
      </c>
      <c r="B6" s="174"/>
    </row>
    <row r="7" spans="1:2" ht="29" x14ac:dyDescent="0.35">
      <c r="A7" s="1" t="s">
        <v>68</v>
      </c>
      <c r="B7" s="1" t="s">
        <v>58</v>
      </c>
    </row>
    <row r="8" spans="1:2" ht="22" x14ac:dyDescent="0.35">
      <c r="A8" s="2" t="s">
        <v>95</v>
      </c>
      <c r="B8" s="4" t="s">
        <v>91</v>
      </c>
    </row>
    <row r="9" spans="1:2" ht="58" x14ac:dyDescent="0.35">
      <c r="A9" s="7" t="s">
        <v>96</v>
      </c>
      <c r="B9" s="22" t="s">
        <v>97</v>
      </c>
    </row>
    <row r="10" spans="1:2" ht="43.5" x14ac:dyDescent="0.35">
      <c r="A10" s="3" t="s">
        <v>39</v>
      </c>
      <c r="B10" s="23" t="s">
        <v>98</v>
      </c>
    </row>
    <row r="11" spans="1:2" x14ac:dyDescent="0.35">
      <c r="A11" s="170" t="s">
        <v>99</v>
      </c>
      <c r="B11" s="171"/>
    </row>
    <row r="12" spans="1:2" ht="29" x14ac:dyDescent="0.35">
      <c r="A12" s="20" t="s">
        <v>105</v>
      </c>
      <c r="B12" s="84" t="s">
        <v>106</v>
      </c>
    </row>
  </sheetData>
  <sheetProtection algorithmName="SHA-512" hashValue="KJx3DpeZpd/y32vGzDRmrPURj/nblqNEPxluCsEXiPYMvCiu//taobOSSsRiEWPi2fgROxbcw/O5Ex3HPwCgsQ==" saltValue="J/8g7lRPsk6xRelU8cSG7A==" spinCount="100000" sheet="1" objects="1" scenarios="1"/>
  <mergeCells count="4">
    <mergeCell ref="A11:B11"/>
    <mergeCell ref="A2:B2"/>
    <mergeCell ref="A6:B6"/>
    <mergeCell ref="A1:B1"/>
  </mergeCells>
  <hyperlinks>
    <hyperlink ref="A9" r:id="rId1" display="CHP/Co-generation, Saves 20% (Derived from EPA)" xr:uid="{432B8A4E-687F-4C03-8CDF-4D99469D8A61}"/>
  </hyperlinks>
  <pageMargins left="0.7" right="0.7"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Energy Conservation Plan</vt:lpstr>
      <vt:lpstr>Verification Documentation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McPherson</dc:creator>
  <cp:keywords/>
  <dc:description/>
  <cp:lastModifiedBy>David McPherson</cp:lastModifiedBy>
  <cp:revision/>
  <cp:lastPrinted>2020-12-23T20:31:43Z</cp:lastPrinted>
  <dcterms:created xsi:type="dcterms:W3CDTF">2020-12-07T17:29:49Z</dcterms:created>
  <dcterms:modified xsi:type="dcterms:W3CDTF">2020-12-23T20:31:51Z</dcterms:modified>
  <cp:category/>
  <cp:contentStatus/>
</cp:coreProperties>
</file>